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hp\Desktop\Brain2\Sinduscon-PR\Índices\"/>
    </mc:Choice>
  </mc:AlternateContent>
  <xr:revisionPtr revIDLastSave="0" documentId="13_ncr:1_{DE6C4A37-30D5-494D-A53C-5C5BCDE9D9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dicadores" sheetId="1" r:id="rId1"/>
  </sheets>
  <definedNames>
    <definedName name="_xlnm.Print_Area" localSheetId="0">Indicadores!$A$1:$M$19</definedName>
    <definedName name="BuiltIn_Print_Area">Indicadores!$A$2:$M$19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3" i="1" l="1"/>
  <c r="X17" i="1"/>
  <c r="W23" i="1"/>
  <c r="Q23" i="1" l="1"/>
  <c r="G23" i="1"/>
  <c r="Y22" i="1"/>
  <c r="Y21" i="1"/>
  <c r="Y20" i="1"/>
  <c r="W22" i="1"/>
  <c r="W21" i="1"/>
  <c r="W20" i="1"/>
  <c r="U22" i="1"/>
  <c r="U21" i="1"/>
  <c r="U20" i="1"/>
  <c r="U23" i="1" s="1"/>
  <c r="S22" i="1"/>
  <c r="S21" i="1"/>
  <c r="S20" i="1"/>
  <c r="S23" i="1" s="1"/>
  <c r="Q22" i="1"/>
  <c r="Q21" i="1"/>
  <c r="Q20" i="1"/>
  <c r="O22" i="1"/>
  <c r="O21" i="1"/>
  <c r="O20" i="1"/>
  <c r="O23" i="1" s="1"/>
  <c r="M22" i="1"/>
  <c r="M21" i="1"/>
  <c r="M20" i="1"/>
  <c r="M23" i="1" s="1"/>
  <c r="K22" i="1"/>
  <c r="K21" i="1"/>
  <c r="K20" i="1"/>
  <c r="K23" i="1" s="1"/>
  <c r="I22" i="1"/>
  <c r="I21" i="1"/>
  <c r="I20" i="1"/>
  <c r="I23" i="1" s="1"/>
  <c r="G22" i="1"/>
  <c r="G21" i="1"/>
  <c r="G20" i="1"/>
  <c r="E22" i="1"/>
  <c r="E21" i="1"/>
  <c r="E20" i="1"/>
  <c r="E23" i="1" s="1"/>
  <c r="C21" i="1"/>
  <c r="C22" i="1"/>
  <c r="C20" i="1"/>
  <c r="C23" i="1" s="1"/>
  <c r="Y25" i="1" l="1"/>
  <c r="Y24" i="1"/>
  <c r="W25" i="1"/>
  <c r="W24" i="1"/>
  <c r="U25" i="1"/>
  <c r="U24" i="1"/>
  <c r="S25" i="1"/>
  <c r="S24" i="1"/>
  <c r="Q24" i="1"/>
  <c r="Q25" i="1"/>
  <c r="O25" i="1"/>
  <c r="O24" i="1"/>
  <c r="M24" i="1"/>
  <c r="M25" i="1"/>
  <c r="K25" i="1"/>
  <c r="K24" i="1"/>
  <c r="I25" i="1"/>
  <c r="I24" i="1"/>
  <c r="H20" i="1"/>
  <c r="G25" i="1"/>
  <c r="G24" i="1"/>
  <c r="E25" i="1"/>
  <c r="E24" i="1"/>
  <c r="D20" i="1"/>
  <c r="C24" i="1"/>
  <c r="X20" i="1" l="1"/>
  <c r="V20" i="1"/>
  <c r="T20" i="1"/>
  <c r="R20" i="1"/>
  <c r="P20" i="1"/>
  <c r="N20" i="1"/>
  <c r="L20" i="1"/>
  <c r="J20" i="1"/>
  <c r="F20" i="1"/>
  <c r="L26" i="1" l="1"/>
  <c r="H26" i="1" l="1"/>
  <c r="I26" i="1"/>
  <c r="K26" i="1"/>
  <c r="D26" i="1"/>
  <c r="G26" i="1"/>
  <c r="M26" i="1"/>
  <c r="F26" i="1"/>
  <c r="C26" i="1"/>
  <c r="E26" i="1"/>
  <c r="C25" i="1" l="1"/>
  <c r="B20" i="1" l="1"/>
  <c r="J26" i="1" s="1"/>
</calcChain>
</file>

<file path=xl/sharedStrings.xml><?xml version="1.0" encoding="utf-8"?>
<sst xmlns="http://schemas.openxmlformats.org/spreadsheetml/2006/main" count="68" uniqueCount="39">
  <si>
    <t>Mês</t>
  </si>
  <si>
    <t>%</t>
  </si>
  <si>
    <t>Índice</t>
  </si>
  <si>
    <t>FGV</t>
  </si>
  <si>
    <t>INPC</t>
  </si>
  <si>
    <t>IBGE</t>
  </si>
  <si>
    <t>IGP-M</t>
  </si>
  <si>
    <t>Índices Econômicos</t>
  </si>
  <si>
    <t>IPCA</t>
  </si>
  <si>
    <t>INCC-DI</t>
  </si>
  <si>
    <t>IGP-DI</t>
  </si>
  <si>
    <t>IPC-DI</t>
  </si>
  <si>
    <t>SINAPI-PR</t>
  </si>
  <si>
    <t>BACEN</t>
  </si>
  <si>
    <t>IPC</t>
  </si>
  <si>
    <t>FIPE</t>
  </si>
  <si>
    <t xml:space="preserve">    Sinduscon-PR</t>
  </si>
  <si>
    <t>Acum. no ano</t>
  </si>
  <si>
    <t>Acum. 12 meses</t>
  </si>
  <si>
    <t>Fonte:</t>
  </si>
  <si>
    <t>Indicador:</t>
  </si>
  <si>
    <t>IPCA-E</t>
  </si>
  <si>
    <t>CUB-PR</t>
  </si>
  <si>
    <t>TR</t>
  </si>
  <si>
    <t>Poupança</t>
  </si>
  <si>
    <t>Janeiro/2021</t>
  </si>
  <si>
    <t>Atualização</t>
  </si>
  <si>
    <t>Dezembro/2021</t>
  </si>
  <si>
    <t>Janeiro/2022</t>
  </si>
  <si>
    <t>Fevereiro/2021</t>
  </si>
  <si>
    <t>Março/2021</t>
  </si>
  <si>
    <t>Abril/2021</t>
  </si>
  <si>
    <t>Maio/2021</t>
  </si>
  <si>
    <t>Junho/2021</t>
  </si>
  <si>
    <t>Julho/2021</t>
  </si>
  <si>
    <t>Agosto/2021</t>
  </si>
  <si>
    <t>Setembro/2021</t>
  </si>
  <si>
    <t>Outubro/2021</t>
  </si>
  <si>
    <t>Novembro/2021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</si>
</sst>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0.000"/>
    <numFmt numFmtId="166" formatCode="0.0000"/>
    <numFmt numFmtId="167" formatCode="#,##0.0000"/>
  </numFmts>
  <fonts count="16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5" tint="-0.499984740745262"/>
        <bgColor indexed="9"/>
      </patternFill>
    </fill>
    <fill>
      <patternFill patternType="solid">
        <fgColor theme="5" tint="-0.249977111117893"/>
        <bgColor indexed="9"/>
      </patternFill>
    </fill>
    <fill>
      <patternFill patternType="solid">
        <fgColor theme="1" tint="0.499984740745262"/>
        <bgColor indexed="64"/>
      </patternFill>
    </fill>
  </fills>
  <borders count="18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ck">
        <color theme="0" tint="-0.34998626667073579"/>
      </top>
      <bottom/>
      <diagonal/>
    </border>
    <border>
      <left/>
      <right style="thin">
        <color theme="0" tint="-0.34998626667073579"/>
      </right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3" borderId="1" xfId="0" applyNumberFormat="1" applyFont="1" applyFill="1" applyBorder="1" applyAlignment="1" applyProtection="1">
      <alignment horizontal="center" vertical="center"/>
      <protection locked="0"/>
    </xf>
    <xf numFmtId="2" fontId="6" fillId="4" borderId="3" xfId="0" applyNumberFormat="1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166" fontId="3" fillId="6" borderId="1" xfId="0" applyNumberFormat="1" applyFont="1" applyFill="1" applyBorder="1" applyAlignment="1">
      <alignment horizontal="center" vertical="center"/>
    </xf>
    <xf numFmtId="167" fontId="5" fillId="3" borderId="1" xfId="0" applyNumberFormat="1" applyFont="1" applyFill="1" applyBorder="1" applyAlignment="1" applyProtection="1">
      <alignment horizontal="center" vertical="center"/>
      <protection locked="0"/>
    </xf>
    <xf numFmtId="4" fontId="5" fillId="2" borderId="1" xfId="1" applyNumberFormat="1" applyFont="1" applyFill="1" applyBorder="1" applyAlignment="1" applyProtection="1">
      <alignment horizontal="center" vertical="center"/>
      <protection locked="0"/>
    </xf>
    <xf numFmtId="4" fontId="5" fillId="3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3" borderId="1" xfId="0" applyNumberFormat="1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6" borderId="1" xfId="0" quotePrefix="1" applyFont="1" applyFill="1" applyBorder="1" applyAlignment="1">
      <alignment vertical="center"/>
    </xf>
    <xf numFmtId="0" fontId="7" fillId="7" borderId="4" xfId="0" applyFont="1" applyFill="1" applyBorder="1" applyAlignment="1">
      <alignment vertical="center"/>
    </xf>
    <xf numFmtId="2" fontId="4" fillId="3" borderId="0" xfId="0" applyNumberFormat="1" applyFont="1" applyFill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/>
    </xf>
    <xf numFmtId="166" fontId="4" fillId="5" borderId="5" xfId="0" applyNumberFormat="1" applyFont="1" applyFill="1" applyBorder="1" applyAlignment="1">
      <alignment horizontal="center" vertical="center"/>
    </xf>
    <xf numFmtId="166" fontId="4" fillId="6" borderId="5" xfId="0" applyNumberFormat="1" applyFont="1" applyFill="1" applyBorder="1" applyAlignment="1">
      <alignment horizontal="center" vertical="center"/>
    </xf>
    <xf numFmtId="166" fontId="4" fillId="3" borderId="5" xfId="0" applyNumberFormat="1" applyFont="1" applyFill="1" applyBorder="1" applyAlignment="1">
      <alignment horizontal="center" vertical="center"/>
    </xf>
    <xf numFmtId="2" fontId="4" fillId="5" borderId="5" xfId="0" applyNumberFormat="1" applyFont="1" applyFill="1" applyBorder="1" applyAlignment="1">
      <alignment horizontal="center" vertical="center"/>
    </xf>
    <xf numFmtId="2" fontId="4" fillId="6" borderId="5" xfId="0" applyNumberFormat="1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8" borderId="7" xfId="0" applyFont="1" applyFill="1" applyBorder="1" applyAlignment="1">
      <alignment horizontal="right" vertical="center"/>
    </xf>
    <xf numFmtId="0" fontId="10" fillId="4" borderId="3" xfId="0" applyFont="1" applyFill="1" applyBorder="1" applyAlignment="1">
      <alignment vertical="center"/>
    </xf>
    <xf numFmtId="0" fontId="11" fillId="8" borderId="4" xfId="0" applyFont="1" applyFill="1" applyBorder="1" applyAlignment="1">
      <alignment horizontal="right" vertical="center"/>
    </xf>
    <xf numFmtId="0" fontId="10" fillId="4" borderId="8" xfId="0" applyFont="1" applyFill="1" applyBorder="1" applyAlignment="1">
      <alignment vertical="center"/>
    </xf>
    <xf numFmtId="2" fontId="6" fillId="4" borderId="8" xfId="1" applyNumberFormat="1" applyFont="1" applyFill="1" applyBorder="1" applyAlignment="1">
      <alignment horizontal="center" vertical="center"/>
    </xf>
    <xf numFmtId="2" fontId="4" fillId="4" borderId="9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center"/>
    </xf>
    <xf numFmtId="167" fontId="5" fillId="2" borderId="1" xfId="0" applyNumberFormat="1" applyFont="1" applyFill="1" applyBorder="1" applyAlignment="1" applyProtection="1">
      <alignment horizontal="center" vertical="center"/>
      <protection locked="0"/>
    </xf>
    <xf numFmtId="4" fontId="3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4" fillId="3" borderId="0" xfId="0" applyNumberFormat="1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166" fontId="14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2" fontId="14" fillId="0" borderId="0" xfId="0" applyNumberFormat="1" applyFont="1" applyAlignment="1">
      <alignment vertical="center"/>
    </xf>
    <xf numFmtId="166" fontId="14" fillId="0" borderId="0" xfId="1" applyNumberFormat="1" applyFont="1" applyAlignment="1">
      <alignment vertical="center"/>
    </xf>
    <xf numFmtId="0" fontId="15" fillId="0" borderId="0" xfId="0" applyFont="1" applyAlignment="1">
      <alignment vertical="center"/>
    </xf>
    <xf numFmtId="166" fontId="15" fillId="0" borderId="0" xfId="0" applyNumberFormat="1" applyFont="1" applyAlignment="1">
      <alignment vertical="center"/>
    </xf>
    <xf numFmtId="0" fontId="7" fillId="8" borderId="12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horizontal="center" vertical="center"/>
    </xf>
    <xf numFmtId="0" fontId="3" fillId="5" borderId="1" xfId="0" quotePrefix="1" applyFont="1" applyFill="1" applyBorder="1" applyAlignment="1">
      <alignment vertical="center"/>
    </xf>
    <xf numFmtId="0" fontId="3" fillId="6" borderId="1" xfId="0" quotePrefix="1" applyFont="1" applyFill="1" applyBorder="1" applyAlignment="1">
      <alignment vertical="center"/>
    </xf>
  </cellXfs>
  <cellStyles count="2">
    <cellStyle name="Normal" xfId="0" builtinId="0"/>
    <cellStyle name="Porcentagem" xfId="1" builtinId="5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4"/>
  <sheetViews>
    <sheetView showGridLines="0" tabSelected="1" zoomScale="90" zoomScaleNormal="90" workbookViewId="0">
      <selection activeCell="A7" sqref="A7"/>
    </sheetView>
  </sheetViews>
  <sheetFormatPr defaultColWidth="11.42578125" defaultRowHeight="12.75"/>
  <cols>
    <col min="1" max="1" width="15.42578125" style="1" bestFit="1" customWidth="1"/>
    <col min="2" max="2" width="8.42578125" style="1" bestFit="1" customWidth="1"/>
    <col min="3" max="3" width="6.85546875" style="1" bestFit="1" customWidth="1"/>
    <col min="4" max="4" width="8.42578125" style="1" bestFit="1" customWidth="1"/>
    <col min="5" max="5" width="6.42578125" style="1" bestFit="1" customWidth="1"/>
    <col min="6" max="6" width="10.140625" style="1" bestFit="1" customWidth="1"/>
    <col min="7" max="7" width="6.42578125" style="1" bestFit="1" customWidth="1"/>
    <col min="8" max="8" width="10.140625" style="1" bestFit="1" customWidth="1"/>
    <col min="9" max="9" width="6.42578125" style="1" bestFit="1" customWidth="1"/>
    <col min="10" max="10" width="8.42578125" style="1" bestFit="1" customWidth="1"/>
    <col min="11" max="11" width="5.7109375" style="1" customWidth="1"/>
    <col min="12" max="12" width="7.28515625" style="1" bestFit="1" customWidth="1"/>
    <col min="13" max="13" width="6.42578125" style="1" bestFit="1" customWidth="1"/>
    <col min="14" max="14" width="9" style="1" bestFit="1" customWidth="1"/>
    <col min="15" max="15" width="6.140625" style="1" customWidth="1"/>
    <col min="16" max="16" width="9" style="1" bestFit="1" customWidth="1"/>
    <col min="17" max="17" width="6.140625" style="1" bestFit="1" customWidth="1"/>
    <col min="18" max="18" width="9" style="1" bestFit="1" customWidth="1"/>
    <col min="19" max="19" width="6.140625" style="1" bestFit="1" customWidth="1"/>
    <col min="20" max="20" width="9.5703125" style="1" bestFit="1" customWidth="1"/>
    <col min="21" max="21" width="5.7109375" style="1" customWidth="1"/>
    <col min="22" max="22" width="10.140625" style="1" bestFit="1" customWidth="1"/>
    <col min="23" max="23" width="7.28515625" style="1" bestFit="1" customWidth="1"/>
    <col min="24" max="24" width="11.28515625" style="1" bestFit="1" customWidth="1"/>
    <col min="25" max="25" width="7.28515625" style="1" bestFit="1" customWidth="1"/>
    <col min="26" max="16384" width="11.42578125" style="1"/>
  </cols>
  <sheetData>
    <row r="1" spans="1:25" ht="17.100000000000001" customHeight="1">
      <c r="A1" s="57" t="s">
        <v>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9"/>
    </row>
    <row r="2" spans="1:25" s="36" customFormat="1" ht="15">
      <c r="A2" s="37" t="s">
        <v>20</v>
      </c>
      <c r="B2" s="55" t="s">
        <v>22</v>
      </c>
      <c r="C2" s="60"/>
      <c r="D2" s="55" t="s">
        <v>9</v>
      </c>
      <c r="E2" s="56"/>
      <c r="F2" s="55" t="s">
        <v>10</v>
      </c>
      <c r="G2" s="56"/>
      <c r="H2" s="55" t="s">
        <v>6</v>
      </c>
      <c r="I2" s="56"/>
      <c r="J2" s="55" t="s">
        <v>11</v>
      </c>
      <c r="K2" s="56"/>
      <c r="L2" s="55" t="s">
        <v>12</v>
      </c>
      <c r="M2" s="56"/>
      <c r="N2" s="55" t="s">
        <v>8</v>
      </c>
      <c r="O2" s="56"/>
      <c r="P2" s="55" t="s">
        <v>4</v>
      </c>
      <c r="Q2" s="56"/>
      <c r="R2" s="55" t="s">
        <v>21</v>
      </c>
      <c r="S2" s="56"/>
      <c r="T2" s="55" t="s">
        <v>14</v>
      </c>
      <c r="U2" s="56"/>
      <c r="V2" s="55" t="s">
        <v>23</v>
      </c>
      <c r="W2" s="56"/>
      <c r="X2" s="55" t="s">
        <v>24</v>
      </c>
      <c r="Y2" s="56"/>
    </row>
    <row r="3" spans="1:25">
      <c r="A3" s="39" t="s">
        <v>19</v>
      </c>
      <c r="B3" s="61" t="s">
        <v>16</v>
      </c>
      <c r="C3" s="63"/>
      <c r="D3" s="61" t="s">
        <v>3</v>
      </c>
      <c r="E3" s="62"/>
      <c r="F3" s="61" t="s">
        <v>3</v>
      </c>
      <c r="G3" s="62"/>
      <c r="H3" s="61" t="s">
        <v>3</v>
      </c>
      <c r="I3" s="62"/>
      <c r="J3" s="61" t="s">
        <v>3</v>
      </c>
      <c r="K3" s="62"/>
      <c r="L3" s="61" t="s">
        <v>5</v>
      </c>
      <c r="M3" s="62"/>
      <c r="N3" s="61" t="s">
        <v>5</v>
      </c>
      <c r="O3" s="62"/>
      <c r="P3" s="61" t="s">
        <v>5</v>
      </c>
      <c r="Q3" s="62"/>
      <c r="R3" s="61" t="s">
        <v>5</v>
      </c>
      <c r="S3" s="62"/>
      <c r="T3" s="61" t="s">
        <v>15</v>
      </c>
      <c r="U3" s="62"/>
      <c r="V3" s="61" t="s">
        <v>13</v>
      </c>
      <c r="W3" s="62"/>
      <c r="X3" s="61" t="s">
        <v>13</v>
      </c>
      <c r="Y3" s="62"/>
    </row>
    <row r="4" spans="1:25" ht="15">
      <c r="A4" s="25" t="s">
        <v>0</v>
      </c>
      <c r="B4" s="35" t="s">
        <v>2</v>
      </c>
      <c r="C4" s="34" t="s">
        <v>1</v>
      </c>
      <c r="D4" s="35" t="s">
        <v>2</v>
      </c>
      <c r="E4" s="35" t="s">
        <v>1</v>
      </c>
      <c r="F4" s="35" t="s">
        <v>2</v>
      </c>
      <c r="G4" s="35" t="s">
        <v>1</v>
      </c>
      <c r="H4" s="35" t="s">
        <v>2</v>
      </c>
      <c r="I4" s="35" t="s">
        <v>1</v>
      </c>
      <c r="J4" s="35" t="s">
        <v>2</v>
      </c>
      <c r="K4" s="35" t="s">
        <v>1</v>
      </c>
      <c r="L4" s="35" t="s">
        <v>2</v>
      </c>
      <c r="M4" s="35" t="s">
        <v>1</v>
      </c>
      <c r="N4" s="35" t="s">
        <v>2</v>
      </c>
      <c r="O4" s="35" t="s">
        <v>1</v>
      </c>
      <c r="P4" s="35" t="s">
        <v>2</v>
      </c>
      <c r="Q4" s="35" t="s">
        <v>1</v>
      </c>
      <c r="R4" s="35" t="s">
        <v>2</v>
      </c>
      <c r="S4" s="35" t="s">
        <v>1</v>
      </c>
      <c r="T4" s="35" t="s">
        <v>2</v>
      </c>
      <c r="U4" s="35" t="s">
        <v>1</v>
      </c>
      <c r="V4" s="35" t="s">
        <v>2</v>
      </c>
      <c r="W4" s="35" t="s">
        <v>1</v>
      </c>
      <c r="X4" s="35" t="s">
        <v>2</v>
      </c>
      <c r="Y4" s="35" t="s">
        <v>1</v>
      </c>
    </row>
    <row r="5" spans="1:25" ht="18" customHeight="1">
      <c r="A5" s="24" t="s">
        <v>25</v>
      </c>
      <c r="B5" s="7">
        <v>258.95657131604651</v>
      </c>
      <c r="C5" s="26">
        <v>1.1100000000000001</v>
      </c>
      <c r="D5" s="22">
        <v>852.80899999999997</v>
      </c>
      <c r="E5" s="28">
        <v>0.89</v>
      </c>
      <c r="F5" s="7">
        <v>951.39499999999998</v>
      </c>
      <c r="G5" s="28">
        <v>2.91</v>
      </c>
      <c r="H5" s="18">
        <v>958.84400000000005</v>
      </c>
      <c r="I5" s="28">
        <v>2.58</v>
      </c>
      <c r="J5" s="22">
        <v>623.01599999999996</v>
      </c>
      <c r="K5" s="28">
        <v>0.27</v>
      </c>
      <c r="L5" s="3">
        <v>685.75</v>
      </c>
      <c r="M5" s="28">
        <v>2.61</v>
      </c>
      <c r="N5" s="16">
        <v>5574.49</v>
      </c>
      <c r="O5" s="28">
        <v>0.25</v>
      </c>
      <c r="P5" s="16">
        <v>5762.23</v>
      </c>
      <c r="Q5" s="28">
        <v>0.27</v>
      </c>
      <c r="R5" s="16">
        <v>5469.61</v>
      </c>
      <c r="S5" s="28">
        <v>0.78</v>
      </c>
      <c r="T5" s="14">
        <v>560.7165</v>
      </c>
      <c r="U5" s="28">
        <v>0.86</v>
      </c>
      <c r="V5" s="16">
        <v>65649.004408105946</v>
      </c>
      <c r="W5" s="31">
        <v>0</v>
      </c>
      <c r="X5" s="11">
        <v>326401.37035553093</v>
      </c>
      <c r="Y5" s="31">
        <v>0.1159</v>
      </c>
    </row>
    <row r="6" spans="1:25" ht="18" customHeight="1">
      <c r="A6" s="64" t="s">
        <v>29</v>
      </c>
      <c r="B6" s="6">
        <v>260.35780150533827</v>
      </c>
      <c r="C6" s="5">
        <v>0.54</v>
      </c>
      <c r="D6" s="21">
        <v>868.92899999999997</v>
      </c>
      <c r="E6" s="27">
        <v>1.89</v>
      </c>
      <c r="F6" s="6">
        <v>977.13300000000004</v>
      </c>
      <c r="G6" s="27">
        <v>2.71</v>
      </c>
      <c r="H6" s="17">
        <v>983.06299999999999</v>
      </c>
      <c r="I6" s="27">
        <v>2.5299999999999998</v>
      </c>
      <c r="J6" s="21">
        <v>626.37099999999998</v>
      </c>
      <c r="K6" s="27">
        <v>0.54</v>
      </c>
      <c r="L6" s="2">
        <v>696.45</v>
      </c>
      <c r="M6" s="27">
        <v>1.56</v>
      </c>
      <c r="N6" s="23">
        <v>5622.43</v>
      </c>
      <c r="O6" s="27">
        <v>0.86</v>
      </c>
      <c r="P6" s="23">
        <v>5809.48</v>
      </c>
      <c r="Q6" s="27">
        <v>0.82</v>
      </c>
      <c r="R6" s="15">
        <v>5495.86</v>
      </c>
      <c r="S6" s="32">
        <v>0.48</v>
      </c>
      <c r="T6" s="12">
        <v>561.97919999999999</v>
      </c>
      <c r="U6" s="32">
        <v>0.23</v>
      </c>
      <c r="V6" s="9">
        <v>65649.004408105946</v>
      </c>
      <c r="W6" s="29">
        <v>0</v>
      </c>
      <c r="X6" s="9">
        <v>326779.66954377294</v>
      </c>
      <c r="Y6" s="29">
        <v>0.1159</v>
      </c>
    </row>
    <row r="7" spans="1:25" ht="18" customHeight="1">
      <c r="A7" s="65" t="s">
        <v>30</v>
      </c>
      <c r="B7" s="7">
        <v>263.59805325018289</v>
      </c>
      <c r="C7" s="26">
        <v>1.24</v>
      </c>
      <c r="D7" s="22">
        <v>880.26499999999999</v>
      </c>
      <c r="E7" s="28">
        <v>1.3</v>
      </c>
      <c r="F7" s="7">
        <v>998.34400000000005</v>
      </c>
      <c r="G7" s="28">
        <v>2.17</v>
      </c>
      <c r="H7" s="18">
        <v>1011.948</v>
      </c>
      <c r="I7" s="28">
        <v>2.94</v>
      </c>
      <c r="J7" s="22">
        <v>632.61599999999999</v>
      </c>
      <c r="K7" s="28">
        <v>1</v>
      </c>
      <c r="L7" s="3">
        <v>700.63</v>
      </c>
      <c r="M7" s="28">
        <v>0.6</v>
      </c>
      <c r="N7" s="16">
        <v>5674.72</v>
      </c>
      <c r="O7" s="28">
        <v>0.93</v>
      </c>
      <c r="P7" s="16">
        <v>5859.44</v>
      </c>
      <c r="Q7" s="28">
        <v>0.86</v>
      </c>
      <c r="R7" s="10">
        <v>5546.97</v>
      </c>
      <c r="S7" s="33">
        <v>0.93</v>
      </c>
      <c r="T7" s="13">
        <v>565.96199999999999</v>
      </c>
      <c r="U7" s="33">
        <v>0.71</v>
      </c>
      <c r="V7" s="10">
        <v>65649.004408105946</v>
      </c>
      <c r="W7" s="30">
        <v>0</v>
      </c>
      <c r="X7" s="10">
        <v>327158.40718077414</v>
      </c>
      <c r="Y7" s="30">
        <v>0.1159</v>
      </c>
    </row>
    <row r="8" spans="1:25" ht="18" customHeight="1">
      <c r="A8" s="64" t="s">
        <v>31</v>
      </c>
      <c r="B8" s="6">
        <v>269.01799999999997</v>
      </c>
      <c r="C8" s="5">
        <v>2.06</v>
      </c>
      <c r="D8" s="21">
        <v>888.19100000000003</v>
      </c>
      <c r="E8" s="27">
        <v>0.9</v>
      </c>
      <c r="F8" s="6">
        <v>1020.495</v>
      </c>
      <c r="G8" s="27">
        <v>2.2200000000000002</v>
      </c>
      <c r="H8" s="17">
        <v>1027.211</v>
      </c>
      <c r="I8" s="27">
        <v>1.51</v>
      </c>
      <c r="J8" s="21">
        <v>634.05700000000002</v>
      </c>
      <c r="K8" s="27">
        <v>0.23</v>
      </c>
      <c r="L8" s="2">
        <v>715.97</v>
      </c>
      <c r="M8" s="27">
        <v>2.19</v>
      </c>
      <c r="N8" s="23">
        <v>5692.31</v>
      </c>
      <c r="O8" s="27">
        <v>0.31</v>
      </c>
      <c r="P8" s="23">
        <v>5881.71</v>
      </c>
      <c r="Q8" s="27">
        <v>0.38</v>
      </c>
      <c r="R8" s="15">
        <v>5580.25</v>
      </c>
      <c r="S8" s="32">
        <v>0.6</v>
      </c>
      <c r="T8" s="12">
        <v>568.44370000000004</v>
      </c>
      <c r="U8" s="32">
        <v>0.44</v>
      </c>
      <c r="V8" s="9">
        <v>65649.004408105946</v>
      </c>
      <c r="W8" s="29">
        <v>0</v>
      </c>
      <c r="X8" s="9">
        <v>327678.58904819156</v>
      </c>
      <c r="Y8" s="29">
        <v>0.159</v>
      </c>
    </row>
    <row r="9" spans="1:25" ht="18" customHeight="1">
      <c r="A9" s="65" t="s">
        <v>32</v>
      </c>
      <c r="B9" s="7">
        <v>272.43099999999998</v>
      </c>
      <c r="C9" s="26">
        <v>1.27</v>
      </c>
      <c r="D9" s="22">
        <v>907.899</v>
      </c>
      <c r="E9" s="28">
        <v>2.2200000000000002</v>
      </c>
      <c r="F9" s="7">
        <v>1055.1669999999999</v>
      </c>
      <c r="G9" s="28">
        <v>3.4</v>
      </c>
      <c r="H9" s="18">
        <v>1069.289</v>
      </c>
      <c r="I9" s="28">
        <v>4.0999999999999996</v>
      </c>
      <c r="J9" s="22">
        <v>639.18700000000001</v>
      </c>
      <c r="K9" s="28">
        <v>0.81</v>
      </c>
      <c r="L9" s="3">
        <v>726.35</v>
      </c>
      <c r="M9" s="28">
        <v>1.45</v>
      </c>
      <c r="N9" s="16">
        <v>5739.56</v>
      </c>
      <c r="O9" s="28">
        <v>0.83</v>
      </c>
      <c r="P9" s="16">
        <v>5938.17</v>
      </c>
      <c r="Q9" s="28">
        <v>0.96</v>
      </c>
      <c r="R9" s="10">
        <v>5604.8</v>
      </c>
      <c r="S9" s="33">
        <v>0.44</v>
      </c>
      <c r="T9" s="13">
        <v>570.77949999999998</v>
      </c>
      <c r="U9" s="33">
        <v>0.41</v>
      </c>
      <c r="V9" s="10">
        <v>65649.004408105946</v>
      </c>
      <c r="W9" s="30">
        <v>0</v>
      </c>
      <c r="X9" s="10">
        <v>328199.59800477815</v>
      </c>
      <c r="Y9" s="30">
        <v>0.159</v>
      </c>
    </row>
    <row r="10" spans="1:25" ht="18" customHeight="1">
      <c r="A10" s="64" t="s">
        <v>33</v>
      </c>
      <c r="B10" s="6">
        <v>276.45</v>
      </c>
      <c r="C10" s="5">
        <v>1.48</v>
      </c>
      <c r="D10" s="21">
        <v>927.51199999999994</v>
      </c>
      <c r="E10" s="27">
        <v>2.16</v>
      </c>
      <c r="F10" s="6">
        <v>1056.3430000000001</v>
      </c>
      <c r="G10" s="27">
        <v>0.11</v>
      </c>
      <c r="H10" s="17">
        <v>1075.7329999999999</v>
      </c>
      <c r="I10" s="27">
        <v>0.6</v>
      </c>
      <c r="J10" s="21">
        <v>643.27499999999998</v>
      </c>
      <c r="K10" s="27">
        <v>0.64</v>
      </c>
      <c r="L10" s="2">
        <v>767.46</v>
      </c>
      <c r="M10" s="27">
        <v>5.66</v>
      </c>
      <c r="N10" s="23">
        <v>5769.98</v>
      </c>
      <c r="O10" s="27">
        <v>0.53</v>
      </c>
      <c r="P10" s="23">
        <v>5973.8</v>
      </c>
      <c r="Q10" s="27">
        <v>0.6</v>
      </c>
      <c r="R10" s="9">
        <v>5651.32</v>
      </c>
      <c r="S10" s="32">
        <v>0.83</v>
      </c>
      <c r="T10" s="12">
        <v>575.37819999999999</v>
      </c>
      <c r="U10" s="32">
        <v>0.81</v>
      </c>
      <c r="V10" s="9">
        <v>65649.004408105946</v>
      </c>
      <c r="W10" s="29">
        <v>0</v>
      </c>
      <c r="X10" s="9">
        <v>328862.23299314978</v>
      </c>
      <c r="Y10" s="29">
        <v>0.2019</v>
      </c>
    </row>
    <row r="11" spans="1:25" ht="18" customHeight="1">
      <c r="A11" s="65" t="s">
        <v>34</v>
      </c>
      <c r="B11" s="7">
        <v>292.30799999999999</v>
      </c>
      <c r="C11" s="26">
        <v>5.74</v>
      </c>
      <c r="D11" s="22">
        <v>935.35900000000004</v>
      </c>
      <c r="E11" s="28">
        <v>0.85</v>
      </c>
      <c r="F11" s="7">
        <v>1071.615</v>
      </c>
      <c r="G11" s="28">
        <v>1.45</v>
      </c>
      <c r="H11" s="18">
        <v>1084.095</v>
      </c>
      <c r="I11" s="28">
        <v>0.78</v>
      </c>
      <c r="J11" s="22">
        <v>649.19399999999996</v>
      </c>
      <c r="K11" s="28">
        <v>0.92</v>
      </c>
      <c r="L11" s="3">
        <v>777.75</v>
      </c>
      <c r="M11" s="28">
        <v>1.34</v>
      </c>
      <c r="N11" s="16">
        <v>5825.37</v>
      </c>
      <c r="O11" s="28">
        <v>0.96</v>
      </c>
      <c r="P11" s="16">
        <v>6034.73</v>
      </c>
      <c r="Q11" s="28">
        <v>1.02</v>
      </c>
      <c r="R11" s="10">
        <v>5692.01</v>
      </c>
      <c r="S11" s="33">
        <v>0.72</v>
      </c>
      <c r="T11" s="13">
        <v>581.27239999999995</v>
      </c>
      <c r="U11" s="33">
        <v>1.02</v>
      </c>
      <c r="V11" s="10">
        <v>65649.004408105946</v>
      </c>
      <c r="W11" s="30">
        <v>0</v>
      </c>
      <c r="X11" s="10">
        <v>329666.63001505099</v>
      </c>
      <c r="Y11" s="30">
        <v>0.24460000000000001</v>
      </c>
    </row>
    <row r="12" spans="1:25" ht="18" customHeight="1">
      <c r="A12" s="64" t="s">
        <v>35</v>
      </c>
      <c r="B12" s="6">
        <v>293.80863569476378</v>
      </c>
      <c r="C12" s="5">
        <v>0.51</v>
      </c>
      <c r="D12" s="21">
        <v>939.69899999999996</v>
      </c>
      <c r="E12" s="27">
        <v>0.46</v>
      </c>
      <c r="F12" s="6">
        <v>1070.1469999999999</v>
      </c>
      <c r="G12" s="27">
        <v>-0.14000000000000001</v>
      </c>
      <c r="H12" s="20">
        <v>1091.29</v>
      </c>
      <c r="I12" s="27">
        <v>0.66</v>
      </c>
      <c r="J12" s="21">
        <v>653.798</v>
      </c>
      <c r="K12" s="27">
        <v>0.71</v>
      </c>
      <c r="L12" s="2">
        <v>782.65</v>
      </c>
      <c r="M12" s="27">
        <v>0.63</v>
      </c>
      <c r="N12" s="23">
        <v>5876.05</v>
      </c>
      <c r="O12" s="27">
        <v>0.87</v>
      </c>
      <c r="P12" s="23">
        <v>6087.84</v>
      </c>
      <c r="Q12" s="27">
        <v>0.88</v>
      </c>
      <c r="R12" s="23">
        <v>5742.67</v>
      </c>
      <c r="S12" s="27">
        <v>0.89</v>
      </c>
      <c r="T12" s="44">
        <v>589.62009999999998</v>
      </c>
      <c r="U12" s="27">
        <v>1.44</v>
      </c>
      <c r="V12" s="23">
        <v>65649.004408105946</v>
      </c>
      <c r="W12" s="29">
        <v>0</v>
      </c>
      <c r="X12" s="45">
        <v>330472.99459206779</v>
      </c>
      <c r="Y12" s="29">
        <v>0.24460000000000001</v>
      </c>
    </row>
    <row r="13" spans="1:25" ht="18" customHeight="1">
      <c r="A13" s="65" t="s">
        <v>36</v>
      </c>
      <c r="B13" s="7">
        <v>294.58147147397995</v>
      </c>
      <c r="C13" s="26">
        <v>0.26</v>
      </c>
      <c r="D13" s="22">
        <v>944.52</v>
      </c>
      <c r="E13" s="28">
        <v>0.51</v>
      </c>
      <c r="F13" s="7">
        <v>1064.31</v>
      </c>
      <c r="G13" s="28">
        <v>-0.55000000000000004</v>
      </c>
      <c r="H13" s="19">
        <v>1084.3119999999999</v>
      </c>
      <c r="I13" s="28">
        <v>-0.64</v>
      </c>
      <c r="J13" s="22">
        <v>663.16800000000001</v>
      </c>
      <c r="K13" s="28">
        <v>1.43</v>
      </c>
      <c r="L13" s="3">
        <v>789.22</v>
      </c>
      <c r="M13" s="28">
        <v>0.84</v>
      </c>
      <c r="N13" s="16">
        <v>5944.21</v>
      </c>
      <c r="O13" s="28">
        <v>1.1599999999999999</v>
      </c>
      <c r="P13" s="16">
        <v>6160.89</v>
      </c>
      <c r="Q13" s="28">
        <v>1.2</v>
      </c>
      <c r="R13" s="16">
        <v>5808.14</v>
      </c>
      <c r="S13" s="28">
        <v>1.1399999999999999</v>
      </c>
      <c r="T13" s="14">
        <v>596.2627</v>
      </c>
      <c r="U13" s="28">
        <v>1.1299999999999999</v>
      </c>
      <c r="V13" s="16">
        <v>65649.004408105946</v>
      </c>
      <c r="W13" s="30">
        <v>0</v>
      </c>
      <c r="X13" s="11">
        <v>331468.37925177912</v>
      </c>
      <c r="Y13" s="30">
        <v>0.30120000000000002</v>
      </c>
    </row>
    <row r="14" spans="1:25" ht="18" customHeight="1">
      <c r="A14" s="64" t="s">
        <v>37</v>
      </c>
      <c r="B14" s="6">
        <v>295.93951816115748</v>
      </c>
      <c r="C14" s="5">
        <v>0.46</v>
      </c>
      <c r="D14" s="21">
        <v>952.596</v>
      </c>
      <c r="E14" s="27">
        <v>0.86</v>
      </c>
      <c r="F14" s="6">
        <v>1081.3009999999999</v>
      </c>
      <c r="G14" s="27">
        <v>1.6</v>
      </c>
      <c r="H14" s="17">
        <v>1091.2829999999999</v>
      </c>
      <c r="I14" s="27">
        <v>0.64</v>
      </c>
      <c r="J14" s="21">
        <v>668.28899999999999</v>
      </c>
      <c r="K14" s="27">
        <v>0.77</v>
      </c>
      <c r="L14" s="2">
        <v>793.17</v>
      </c>
      <c r="M14" s="27">
        <v>0.5</v>
      </c>
      <c r="N14" s="23">
        <v>6018.51</v>
      </c>
      <c r="O14" s="27">
        <v>1.25</v>
      </c>
      <c r="P14" s="23">
        <v>6232.36</v>
      </c>
      <c r="Q14" s="27">
        <v>1.1599999999999999</v>
      </c>
      <c r="R14" s="15">
        <v>5877.84</v>
      </c>
      <c r="S14" s="32">
        <v>1.2</v>
      </c>
      <c r="T14" s="12">
        <v>602.19849999999997</v>
      </c>
      <c r="U14" s="32">
        <v>1</v>
      </c>
      <c r="V14" s="9">
        <v>65649.004408105946</v>
      </c>
      <c r="W14" s="29">
        <v>0</v>
      </c>
      <c r="X14" s="9">
        <v>332653.37870760425</v>
      </c>
      <c r="Y14" s="29">
        <v>0.35749999999999998</v>
      </c>
    </row>
    <row r="15" spans="1:25" ht="18" customHeight="1">
      <c r="A15" s="65" t="s">
        <v>38</v>
      </c>
      <c r="B15" s="7">
        <v>297.19183972246924</v>
      </c>
      <c r="C15" s="26">
        <v>0.42</v>
      </c>
      <c r="D15" s="22">
        <v>959.00099999999998</v>
      </c>
      <c r="E15" s="26">
        <v>0.67</v>
      </c>
      <c r="F15" s="7">
        <v>1075.0219999999999</v>
      </c>
      <c r="G15" s="26">
        <v>-0.57999999999999996</v>
      </c>
      <c r="H15" s="19">
        <v>1091.4829999999999</v>
      </c>
      <c r="I15" s="26">
        <v>0.02</v>
      </c>
      <c r="J15" s="22">
        <v>675.51900000000001</v>
      </c>
      <c r="K15" s="26">
        <v>1.08</v>
      </c>
      <c r="L15" s="3">
        <v>797.85</v>
      </c>
      <c r="M15" s="26">
        <v>0.59</v>
      </c>
      <c r="N15" s="16">
        <v>6075.69</v>
      </c>
      <c r="O15" s="26">
        <v>0.95</v>
      </c>
      <c r="P15" s="16">
        <v>6284.71</v>
      </c>
      <c r="Q15" s="26">
        <v>0.84</v>
      </c>
      <c r="R15" s="16">
        <v>5946.61</v>
      </c>
      <c r="S15" s="26">
        <v>1.17</v>
      </c>
      <c r="T15" s="14">
        <v>606.53009999999995</v>
      </c>
      <c r="U15" s="26">
        <v>0.72</v>
      </c>
      <c r="V15" s="16">
        <v>65649.004408105946</v>
      </c>
      <c r="W15" s="47">
        <v>0</v>
      </c>
      <c r="X15" s="11">
        <v>334121.04541446222</v>
      </c>
      <c r="Y15" s="30">
        <v>0.44119999999999998</v>
      </c>
    </row>
    <row r="16" spans="1:25" ht="18" customHeight="1">
      <c r="A16" s="64" t="s">
        <v>27</v>
      </c>
      <c r="B16" s="6">
        <v>298.30865443231914</v>
      </c>
      <c r="C16" s="5">
        <v>0.38</v>
      </c>
      <c r="D16" s="21">
        <v>962.32100000000003</v>
      </c>
      <c r="E16" s="27">
        <v>0.35</v>
      </c>
      <c r="F16" s="6">
        <v>1088.489</v>
      </c>
      <c r="G16" s="27">
        <v>1.25</v>
      </c>
      <c r="H16" s="17">
        <v>1100.9880000000001</v>
      </c>
      <c r="I16" s="27">
        <v>0.87</v>
      </c>
      <c r="J16" s="21">
        <v>679.38599999999997</v>
      </c>
      <c r="K16" s="27">
        <v>0.56999999999999995</v>
      </c>
      <c r="L16" s="46">
        <v>802.63</v>
      </c>
      <c r="M16" s="27">
        <v>0.6</v>
      </c>
      <c r="N16" s="23">
        <v>6120.04</v>
      </c>
      <c r="O16" s="27">
        <v>0.73</v>
      </c>
      <c r="P16" s="23">
        <v>6330.59</v>
      </c>
      <c r="Q16" s="27">
        <v>0.73</v>
      </c>
      <c r="R16" s="15">
        <v>5992.99</v>
      </c>
      <c r="S16" s="32">
        <v>0.78</v>
      </c>
      <c r="T16" s="12">
        <v>610.00429999999994</v>
      </c>
      <c r="U16" s="32">
        <v>0.56999999999999995</v>
      </c>
      <c r="V16" s="9">
        <v>65681.041122257098</v>
      </c>
      <c r="W16" s="29">
        <v>4.8800000000000003E-2</v>
      </c>
      <c r="X16" s="9">
        <v>335595.18746683083</v>
      </c>
      <c r="Y16" s="29">
        <v>0.44119999999999998</v>
      </c>
    </row>
    <row r="17" spans="1:25" ht="18" customHeight="1" thickBot="1">
      <c r="A17" s="24" t="s">
        <v>28</v>
      </c>
      <c r="B17" s="7">
        <v>298.91024528935833</v>
      </c>
      <c r="C17" s="26">
        <v>0.2</v>
      </c>
      <c r="D17" s="22">
        <v>969.18399999999997</v>
      </c>
      <c r="E17" s="28">
        <v>0.71</v>
      </c>
      <c r="F17" s="7">
        <v>1110.3979999999999</v>
      </c>
      <c r="G17" s="28">
        <v>2.0099999999999998</v>
      </c>
      <c r="H17" s="18">
        <v>1120.999</v>
      </c>
      <c r="I17" s="28">
        <v>1.82</v>
      </c>
      <c r="J17" s="22">
        <v>682.69</v>
      </c>
      <c r="K17" s="28">
        <v>0.49</v>
      </c>
      <c r="L17" s="3">
        <v>804.16</v>
      </c>
      <c r="M17" s="28">
        <v>0.19</v>
      </c>
      <c r="N17" s="16">
        <v>6153.09</v>
      </c>
      <c r="O17" s="28">
        <v>0.54</v>
      </c>
      <c r="P17" s="16">
        <v>6373</v>
      </c>
      <c r="Q17" s="28">
        <v>0.67</v>
      </c>
      <c r="R17" s="16">
        <v>6027.7493420000001</v>
      </c>
      <c r="S17" s="28">
        <v>0.57999999999999996</v>
      </c>
      <c r="T17" s="14">
        <v>614.52449999999999</v>
      </c>
      <c r="U17" s="28">
        <v>0.74</v>
      </c>
      <c r="V17" s="16">
        <v>65720.778152136059</v>
      </c>
      <c r="W17" s="31">
        <v>6.0499999999999998E-2</v>
      </c>
      <c r="X17" s="11">
        <f>X16*1.005608</f>
        <v>337477.20527814486</v>
      </c>
      <c r="Y17" s="31">
        <v>0.56079999999999997</v>
      </c>
    </row>
    <row r="18" spans="1:25" s="43" customFormat="1" ht="15.75" thickTop="1">
      <c r="A18" s="40" t="s">
        <v>17</v>
      </c>
      <c r="B18" s="41"/>
      <c r="C18" s="42">
        <v>0.2</v>
      </c>
      <c r="D18" s="41"/>
      <c r="E18" s="42">
        <v>0.71</v>
      </c>
      <c r="F18" s="41"/>
      <c r="G18" s="42">
        <v>2.0099999999999998</v>
      </c>
      <c r="H18" s="41"/>
      <c r="I18" s="42">
        <v>1.82</v>
      </c>
      <c r="J18" s="41"/>
      <c r="K18" s="42">
        <v>0.49</v>
      </c>
      <c r="L18" s="41"/>
      <c r="M18" s="42">
        <v>0.19</v>
      </c>
      <c r="N18" s="41"/>
      <c r="O18" s="42">
        <v>0.54</v>
      </c>
      <c r="P18" s="41"/>
      <c r="Q18" s="42">
        <v>0.67</v>
      </c>
      <c r="R18" s="41"/>
      <c r="S18" s="42">
        <v>0.57999999999999996</v>
      </c>
      <c r="T18" s="41"/>
      <c r="U18" s="42">
        <v>0.74</v>
      </c>
      <c r="V18" s="41"/>
      <c r="W18" s="42">
        <v>0.06</v>
      </c>
      <c r="X18" s="41"/>
      <c r="Y18" s="42">
        <v>0.56000000000000005</v>
      </c>
    </row>
    <row r="19" spans="1:25" ht="15">
      <c r="A19" s="38" t="s">
        <v>18</v>
      </c>
      <c r="B19" s="8"/>
      <c r="C19" s="4">
        <v>15.43</v>
      </c>
      <c r="D19" s="8"/>
      <c r="E19" s="4">
        <v>13.65</v>
      </c>
      <c r="F19" s="8"/>
      <c r="G19" s="4">
        <v>16.71</v>
      </c>
      <c r="H19" s="8"/>
      <c r="I19" s="4">
        <v>16.91</v>
      </c>
      <c r="J19" s="8"/>
      <c r="K19" s="4">
        <v>9.58</v>
      </c>
      <c r="L19" s="8"/>
      <c r="M19" s="4">
        <v>17.27</v>
      </c>
      <c r="N19" s="8"/>
      <c r="O19" s="4">
        <v>10.38</v>
      </c>
      <c r="P19" s="8"/>
      <c r="Q19" s="4">
        <v>10.6</v>
      </c>
      <c r="R19" s="8"/>
      <c r="S19" s="4">
        <v>10.199999999999999</v>
      </c>
      <c r="T19" s="8"/>
      <c r="U19" s="4">
        <v>9.6</v>
      </c>
      <c r="V19" s="8"/>
      <c r="W19" s="4">
        <v>0.11</v>
      </c>
      <c r="X19" s="8"/>
      <c r="Y19" s="4">
        <v>3.39</v>
      </c>
    </row>
    <row r="20" spans="1:25" s="48" customFormat="1" ht="11.25" hidden="1">
      <c r="B20" s="49">
        <f>ROUND(C20,4)</f>
        <v>0.20169999999999999</v>
      </c>
      <c r="C20" s="52">
        <f>(B17/B16-1)*100</f>
        <v>0.20166724903909472</v>
      </c>
      <c r="D20" s="49">
        <f>ROUND(E20,4)</f>
        <v>0.71319999999999995</v>
      </c>
      <c r="E20" s="52">
        <f>(D17/D16-1)*100</f>
        <v>0.71317159243120543</v>
      </c>
      <c r="F20" s="49">
        <f>ROUND(G20,4)</f>
        <v>2.0127999999999999</v>
      </c>
      <c r="G20" s="52">
        <f>(F17/F16-1)*100</f>
        <v>2.0127902073424631</v>
      </c>
      <c r="H20" s="49">
        <f>ROUND(I20,4)</f>
        <v>1.8174999999999999</v>
      </c>
      <c r="I20" s="52">
        <f>(H17/H16-1)*100</f>
        <v>1.8175493284213751</v>
      </c>
      <c r="J20" s="49">
        <f>ROUND(K20,4)</f>
        <v>0.48630000000000001</v>
      </c>
      <c r="K20" s="52">
        <f>(J17/J16-1)*100</f>
        <v>0.48632147262381853</v>
      </c>
      <c r="L20" s="49">
        <f>ROUND(M20,4)</f>
        <v>0.19059999999999999</v>
      </c>
      <c r="M20" s="52">
        <f>(L17/L16-1)*100</f>
        <v>0.19062332581638586</v>
      </c>
      <c r="N20" s="49">
        <f>ROUND(O20,4)</f>
        <v>0.54</v>
      </c>
      <c r="O20" s="52">
        <f>(N17/N16-1)*100</f>
        <v>0.54002915013626751</v>
      </c>
      <c r="P20" s="49">
        <f>ROUND(Q20,4)</f>
        <v>0.66990000000000005</v>
      </c>
      <c r="Q20" s="52">
        <f>(P17/P16-1)*100</f>
        <v>0.66992176084692545</v>
      </c>
      <c r="R20" s="49">
        <f>ROUND(S20,4)</f>
        <v>0.57999999999999996</v>
      </c>
      <c r="S20" s="52">
        <f>(R17/R16-1)*100</f>
        <v>0.58000000000000274</v>
      </c>
      <c r="T20" s="49">
        <f>ROUND(U20,4)</f>
        <v>0.74099999999999999</v>
      </c>
      <c r="U20" s="52">
        <f>(T17/T16-1)*100</f>
        <v>0.74101116992126848</v>
      </c>
      <c r="V20" s="49">
        <f>ROUND(W20,4)</f>
        <v>6.0499999999999998E-2</v>
      </c>
      <c r="W20" s="52">
        <f>(V17/V16-1)*100</f>
        <v>6.0499999999996668E-2</v>
      </c>
      <c r="X20" s="49">
        <f>ROUND(Y20,4)</f>
        <v>0.56079999999999997</v>
      </c>
      <c r="Y20" s="52">
        <f>(X17/X16-1)*100</f>
        <v>0.56080000000000574</v>
      </c>
    </row>
    <row r="21" spans="1:25" hidden="1">
      <c r="B21" s="49"/>
      <c r="C21" s="52">
        <f>(B17/B16-1)*100</f>
        <v>0.20166724903909472</v>
      </c>
      <c r="D21" s="49"/>
      <c r="E21" s="52">
        <f>(D17/D16-1)*100</f>
        <v>0.71317159243120543</v>
      </c>
      <c r="F21" s="49"/>
      <c r="G21" s="52">
        <f>(F17/F16-1)*100</f>
        <v>2.0127902073424631</v>
      </c>
      <c r="H21" s="49"/>
      <c r="I21" s="52">
        <f>(H17/H16-1)*100</f>
        <v>1.8175493284213751</v>
      </c>
      <c r="J21" s="49"/>
      <c r="K21" s="52">
        <f>(J17/J16-1)*100</f>
        <v>0.48632147262381853</v>
      </c>
      <c r="L21" s="49"/>
      <c r="M21" s="52">
        <f>(L17/L16-1)*100</f>
        <v>0.19062332581638586</v>
      </c>
      <c r="N21" s="49"/>
      <c r="O21" s="52">
        <f>(N17/N16-1)*100</f>
        <v>0.54002915013626751</v>
      </c>
      <c r="P21" s="49"/>
      <c r="Q21" s="52">
        <f>(P17/P16-1)*100</f>
        <v>0.66992176084692545</v>
      </c>
      <c r="R21" s="49"/>
      <c r="S21" s="52">
        <f>(R17/R16-1)*100</f>
        <v>0.58000000000000274</v>
      </c>
      <c r="T21" s="49"/>
      <c r="U21" s="52">
        <f>(T17/T16-1)*100</f>
        <v>0.74101116992126848</v>
      </c>
      <c r="V21" s="49"/>
      <c r="W21" s="52">
        <f>(V17/V16-1)*100</f>
        <v>6.0499999999996668E-2</v>
      </c>
      <c r="X21" s="49"/>
      <c r="Y21" s="52">
        <f>(X17/X16-1)*100</f>
        <v>0.56080000000000574</v>
      </c>
    </row>
    <row r="22" spans="1:25" hidden="1">
      <c r="B22" s="49"/>
      <c r="C22" s="52">
        <f>(B17/B5-1)*100</f>
        <v>15.428716008349497</v>
      </c>
      <c r="D22" s="49"/>
      <c r="E22" s="52">
        <f>(D17/D5-1)*100</f>
        <v>13.646080189116194</v>
      </c>
      <c r="F22" s="49"/>
      <c r="G22" s="52">
        <f>(F17/F5-1)*100</f>
        <v>16.712616736476438</v>
      </c>
      <c r="H22" s="49"/>
      <c r="I22" s="52">
        <f>(H17/H5-1)*100</f>
        <v>16.911510110090887</v>
      </c>
      <c r="J22" s="49"/>
      <c r="K22" s="52">
        <f>(J17/J5-1)*100</f>
        <v>9.5782451815041867</v>
      </c>
      <c r="L22" s="49"/>
      <c r="M22" s="52">
        <f>(L17/L5-1)*100</f>
        <v>17.267225665329921</v>
      </c>
      <c r="N22" s="49"/>
      <c r="O22" s="52">
        <f>(N17/N5-1)*100</f>
        <v>10.379424844245854</v>
      </c>
      <c r="P22" s="49"/>
      <c r="Q22" s="52">
        <f>(P17/P5-1)*100</f>
        <v>10.599542191130862</v>
      </c>
      <c r="R22" s="49"/>
      <c r="S22" s="52">
        <f>(R17/R5-1)*100</f>
        <v>10.20437182907008</v>
      </c>
      <c r="T22" s="49"/>
      <c r="U22" s="52">
        <f>(T17/T5-1)*100</f>
        <v>9.5962933140009135</v>
      </c>
      <c r="V22" s="49"/>
      <c r="W22" s="52">
        <f>(V17/V5-1)*100</f>
        <v>0.10932952399997919</v>
      </c>
      <c r="X22" s="49"/>
      <c r="Y22" s="52">
        <f>(X17/X5-1)*100</f>
        <v>3.3933175312804709</v>
      </c>
    </row>
    <row r="23" spans="1:25" hidden="1">
      <c r="B23" s="50"/>
      <c r="C23" s="51">
        <f>ROUND(C20,2)</f>
        <v>0.2</v>
      </c>
      <c r="D23" s="50"/>
      <c r="E23" s="51">
        <f>ROUND(E20,2)</f>
        <v>0.71</v>
      </c>
      <c r="F23" s="50"/>
      <c r="G23" s="51">
        <f>ROUND(G20,2)</f>
        <v>2.0099999999999998</v>
      </c>
      <c r="H23" s="50"/>
      <c r="I23" s="51">
        <f>ROUND(I20,2)</f>
        <v>1.82</v>
      </c>
      <c r="J23" s="50"/>
      <c r="K23" s="51">
        <f>ROUND(K20,2)</f>
        <v>0.49</v>
      </c>
      <c r="L23" s="50"/>
      <c r="M23" s="51">
        <f>ROUND(M20,2)</f>
        <v>0.19</v>
      </c>
      <c r="N23" s="50"/>
      <c r="O23" s="51">
        <f>ROUND(O20,2)</f>
        <v>0.54</v>
      </c>
      <c r="P23" s="50"/>
      <c r="Q23" s="51">
        <f>ROUND(Q20,2)</f>
        <v>0.67</v>
      </c>
      <c r="R23" s="50"/>
      <c r="S23" s="51">
        <f>ROUND(S20,2)</f>
        <v>0.57999999999999996</v>
      </c>
      <c r="T23" s="50"/>
      <c r="U23" s="51">
        <f>ROUND(U20,2)</f>
        <v>0.74</v>
      </c>
      <c r="V23" s="50"/>
      <c r="W23" s="51">
        <f>ROUND(W20,4)</f>
        <v>6.0499999999999998E-2</v>
      </c>
      <c r="X23" s="50"/>
      <c r="Y23" s="51">
        <f>ROUND(Y20,4)</f>
        <v>0.56079999999999997</v>
      </c>
    </row>
    <row r="24" spans="1:25" hidden="1">
      <c r="C24" s="51">
        <f>ROUND(C21,2)</f>
        <v>0.2</v>
      </c>
      <c r="E24" s="51">
        <f>ROUND(E21,2)</f>
        <v>0.71</v>
      </c>
      <c r="G24" s="51">
        <f>ROUND(G21,2)</f>
        <v>2.0099999999999998</v>
      </c>
      <c r="I24" s="51">
        <f>ROUND(I21,2)</f>
        <v>1.82</v>
      </c>
      <c r="K24" s="51">
        <f>ROUND(K21,2)</f>
        <v>0.49</v>
      </c>
      <c r="M24" s="51">
        <f>ROUND(M21,2)</f>
        <v>0.19</v>
      </c>
      <c r="O24" s="51">
        <f>ROUND(O21,2)</f>
        <v>0.54</v>
      </c>
      <c r="Q24" s="51">
        <f>ROUND(Q21,2)</f>
        <v>0.67</v>
      </c>
      <c r="S24" s="51">
        <f>ROUND(S21,2)</f>
        <v>0.57999999999999996</v>
      </c>
      <c r="U24" s="51">
        <f>ROUND(U21,2)</f>
        <v>0.74</v>
      </c>
      <c r="W24" s="51">
        <f>ROUND(W21,2)</f>
        <v>0.06</v>
      </c>
      <c r="Y24" s="51">
        <f>ROUND(Y21,2)</f>
        <v>0.56000000000000005</v>
      </c>
    </row>
    <row r="25" spans="1:25" hidden="1">
      <c r="C25" s="51">
        <f t="shared" ref="C25" si="0">ROUND(C22,2)</f>
        <v>15.43</v>
      </c>
      <c r="E25" s="51">
        <f t="shared" ref="E25" si="1">ROUND(E22,2)</f>
        <v>13.65</v>
      </c>
      <c r="G25" s="51">
        <f t="shared" ref="G25" si="2">ROUND(G22,2)</f>
        <v>16.71</v>
      </c>
      <c r="I25" s="51">
        <f t="shared" ref="I25" si="3">ROUND(I22,2)</f>
        <v>16.91</v>
      </c>
      <c r="K25" s="51">
        <f t="shared" ref="K25" si="4">ROUND(K22,2)</f>
        <v>9.58</v>
      </c>
      <c r="M25" s="51">
        <f t="shared" ref="M25" si="5">ROUND(M22,2)</f>
        <v>17.27</v>
      </c>
      <c r="O25" s="51">
        <f t="shared" ref="O25" si="6">ROUND(O22,2)</f>
        <v>10.38</v>
      </c>
      <c r="Q25" s="51">
        <f t="shared" ref="Q25" si="7">ROUND(Q22,2)</f>
        <v>10.6</v>
      </c>
      <c r="S25" s="51">
        <f t="shared" ref="S25" si="8">ROUND(S22,2)</f>
        <v>10.199999999999999</v>
      </c>
      <c r="U25" s="51">
        <f t="shared" ref="U25" si="9">ROUND(U22,2)</f>
        <v>9.6</v>
      </c>
      <c r="W25" s="51">
        <f t="shared" ref="W25" si="10">ROUND(W22,2)</f>
        <v>0.11</v>
      </c>
      <c r="Y25" s="51">
        <f t="shared" ref="Y25" si="11">ROUND(Y22,2)</f>
        <v>3.39</v>
      </c>
    </row>
    <row r="26" spans="1:25" s="53" customFormat="1" hidden="1">
      <c r="A26" s="53" t="s">
        <v>26</v>
      </c>
      <c r="C26" s="54">
        <f>F20</f>
        <v>2.0127999999999999</v>
      </c>
      <c r="D26" s="54">
        <f>R20</f>
        <v>0.57999999999999996</v>
      </c>
      <c r="E26" s="54">
        <f>D20</f>
        <v>0.71319999999999995</v>
      </c>
      <c r="F26" s="54">
        <f>H20</f>
        <v>1.8174999999999999</v>
      </c>
      <c r="G26" s="54">
        <f>P20</f>
        <v>0.66990000000000005</v>
      </c>
      <c r="H26" s="54">
        <f>X20</f>
        <v>0.56079999999999997</v>
      </c>
      <c r="I26" s="54">
        <f>V20</f>
        <v>6.0499999999999998E-2</v>
      </c>
      <c r="J26" s="54">
        <f>B20</f>
        <v>0.20169999999999999</v>
      </c>
      <c r="K26" s="54">
        <f>T20</f>
        <v>0.74099999999999999</v>
      </c>
      <c r="L26" s="54">
        <f>N20</f>
        <v>0.54</v>
      </c>
      <c r="M26" s="54">
        <f>J20</f>
        <v>0.48630000000000001</v>
      </c>
    </row>
    <row r="27" spans="1:25" s="53" customFormat="1"/>
    <row r="28" spans="1:25" s="53" customFormat="1"/>
    <row r="29" spans="1:25" s="53" customFormat="1"/>
    <row r="30" spans="1:25" s="53" customFormat="1"/>
    <row r="31" spans="1:25" s="53" customFormat="1"/>
    <row r="32" spans="1:25" s="53" customFormat="1"/>
    <row r="33" s="53" customFormat="1"/>
    <row r="34" s="53" customFormat="1"/>
  </sheetData>
  <mergeCells count="25">
    <mergeCell ref="F3:G3"/>
    <mergeCell ref="H3:I3"/>
    <mergeCell ref="D3:E3"/>
    <mergeCell ref="B3:C3"/>
    <mergeCell ref="X2:Y2"/>
    <mergeCell ref="X3:Y3"/>
    <mergeCell ref="T3:U3"/>
    <mergeCell ref="R3:S3"/>
    <mergeCell ref="J2:K2"/>
    <mergeCell ref="L2:M2"/>
    <mergeCell ref="P3:Q3"/>
    <mergeCell ref="L3:M3"/>
    <mergeCell ref="V3:W3"/>
    <mergeCell ref="N2:O2"/>
    <mergeCell ref="N3:O3"/>
    <mergeCell ref="J3:K3"/>
    <mergeCell ref="F2:G2"/>
    <mergeCell ref="H2:I2"/>
    <mergeCell ref="A1:Y1"/>
    <mergeCell ref="D2:E2"/>
    <mergeCell ref="B2:C2"/>
    <mergeCell ref="T2:U2"/>
    <mergeCell ref="R2:S2"/>
    <mergeCell ref="P2:Q2"/>
    <mergeCell ref="V2:W2"/>
  </mergeCells>
  <phoneticPr fontId="0" type="noConversion"/>
  <conditionalFormatting sqref="C18">
    <cfRule type="cellIs" dxfId="26" priority="208" operator="notEqual">
      <formula>C24</formula>
    </cfRule>
  </conditionalFormatting>
  <conditionalFormatting sqref="C19">
    <cfRule type="cellIs" dxfId="25" priority="207" operator="notEqual">
      <formula>C25</formula>
    </cfRule>
  </conditionalFormatting>
  <conditionalFormatting sqref="Y18 W18 U18 S18 Q18 O18 M18 K18 I18 G18 E18">
    <cfRule type="cellIs" dxfId="24" priority="202" operator="notEqual">
      <formula>E24</formula>
    </cfRule>
  </conditionalFormatting>
  <conditionalFormatting sqref="Y19 W19 U19 S19 Q19 O19 M19 K19 I19 G19 E19">
    <cfRule type="cellIs" dxfId="23" priority="201" operator="notEqual">
      <formula>E25</formula>
    </cfRule>
  </conditionalFormatting>
  <conditionalFormatting sqref="C23">
    <cfRule type="cellIs" dxfId="11" priority="200" operator="notEqual">
      <formula>C17</formula>
    </cfRule>
  </conditionalFormatting>
  <conditionalFormatting sqref="E23">
    <cfRule type="cellIs" dxfId="10" priority="11" operator="notEqual">
      <formula>E17</formula>
    </cfRule>
  </conditionalFormatting>
  <conditionalFormatting sqref="G23">
    <cfRule type="cellIs" dxfId="9" priority="10" operator="notEqual">
      <formula>G17</formula>
    </cfRule>
  </conditionalFormatting>
  <conditionalFormatting sqref="I23">
    <cfRule type="cellIs" dxfId="8" priority="9" operator="notEqual">
      <formula>I17</formula>
    </cfRule>
  </conditionalFormatting>
  <conditionalFormatting sqref="K23">
    <cfRule type="cellIs" dxfId="7" priority="8" operator="notEqual">
      <formula>K17</formula>
    </cfRule>
  </conditionalFormatting>
  <conditionalFormatting sqref="M23">
    <cfRule type="cellIs" dxfId="6" priority="7" operator="notEqual">
      <formula>M17</formula>
    </cfRule>
  </conditionalFormatting>
  <conditionalFormatting sqref="O23">
    <cfRule type="cellIs" dxfId="5" priority="6" operator="notEqual">
      <formula>O17</formula>
    </cfRule>
  </conditionalFormatting>
  <conditionalFormatting sqref="Q23">
    <cfRule type="cellIs" dxfId="4" priority="5" operator="notEqual">
      <formula>Q17</formula>
    </cfRule>
  </conditionalFormatting>
  <conditionalFormatting sqref="S23">
    <cfRule type="cellIs" dxfId="3" priority="4" operator="notEqual">
      <formula>S17</formula>
    </cfRule>
  </conditionalFormatting>
  <conditionalFormatting sqref="U23">
    <cfRule type="cellIs" dxfId="2" priority="3" operator="notEqual">
      <formula>U17</formula>
    </cfRule>
  </conditionalFormatting>
  <conditionalFormatting sqref="W23">
    <cfRule type="cellIs" dxfId="1" priority="2" operator="notEqual">
      <formula>W17</formula>
    </cfRule>
  </conditionalFormatting>
  <conditionalFormatting sqref="Y23">
    <cfRule type="cellIs" dxfId="0" priority="1" operator="notEqual">
      <formula>Y17</formula>
    </cfRule>
  </conditionalFormatting>
  <printOptions horizontalCentered="1" verticalCentered="1" gridLinesSet="0"/>
  <pageMargins left="0.39370078740157483" right="0.39370078740157483" top="0" bottom="0" header="0" footer="0"/>
  <pageSetup paperSize="9" scale="72" orientation="portrait" r:id="rId1"/>
  <headerFooter alignWithMargins="0"/>
  <webPublishItems count="1">
    <webPublishItem id="17582" divId="Índices economicos DEZ 2008_17582" sourceType="printArea" destinationFile="C:\site\Índices economicos DEZ 2008.mht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Indicadores</vt:lpstr>
      <vt:lpstr>Indicadores!Area_de_impressao</vt:lpstr>
      <vt:lpstr>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</dc:creator>
  <cp:lastModifiedBy>Gustavo Pereira</cp:lastModifiedBy>
  <cp:lastPrinted>2006-10-09T13:42:18Z</cp:lastPrinted>
  <dcterms:created xsi:type="dcterms:W3CDTF">2002-03-13T13:26:09Z</dcterms:created>
  <dcterms:modified xsi:type="dcterms:W3CDTF">2022-02-09T18:40:05Z</dcterms:modified>
</cp:coreProperties>
</file>